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0B5C28F2-E7FD-4105-AC18-CDE897877B68}" xr6:coauthVersionLast="45" xr6:coauthVersionMax="45" xr10:uidLastSave="{00000000-0000-0000-0000-000000000000}"/>
  <bookViews>
    <workbookView xWindow="13000" yWindow="3040" windowWidth="19050" windowHeight="13020" xr2:uid="{00000000-000D-0000-FFFF-FFFF00000000}"/>
  </bookViews>
  <sheets>
    <sheet name="Лист1 (2)" sheetId="4" r:id="rId1"/>
    <sheet name="Лист1" sheetId="5" r:id="rId2"/>
    <sheet name="подтверждение серии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7" i="4" l="1"/>
  <c r="K8" i="4"/>
  <c r="K9" i="4"/>
  <c r="K10" i="4"/>
  <c r="K11" i="4"/>
  <c r="J11" i="4"/>
  <c r="J10" i="4" s="1"/>
  <c r="H11" i="4"/>
  <c r="D7" i="4" l="1"/>
  <c r="D8" i="4"/>
  <c r="D9" i="4"/>
  <c r="D10" i="4"/>
  <c r="D11" i="4"/>
  <c r="B3" i="6" l="1"/>
  <c r="I3" i="6" s="1"/>
  <c r="D3" i="6"/>
  <c r="D4" i="6"/>
  <c r="D5" i="6"/>
  <c r="D6" i="6"/>
  <c r="D7" i="6"/>
  <c r="D8" i="6"/>
  <c r="D9" i="6"/>
  <c r="D10" i="6"/>
  <c r="D11" i="6"/>
  <c r="B4" i="6" l="1"/>
  <c r="E3" i="6"/>
  <c r="F3" i="6" s="1"/>
  <c r="H3" i="6" s="1"/>
  <c r="N2" i="5"/>
  <c r="N1" i="5"/>
  <c r="B5" i="6" l="1"/>
  <c r="I4" i="6"/>
  <c r="C4" i="6"/>
  <c r="E4" i="6" s="1"/>
  <c r="F4" i="6" s="1"/>
  <c r="H4" i="6" s="1"/>
  <c r="D11" i="5"/>
  <c r="D10" i="5"/>
  <c r="D9" i="5"/>
  <c r="D8" i="5"/>
  <c r="D7" i="5"/>
  <c r="D6" i="5"/>
  <c r="D5" i="5"/>
  <c r="D4" i="5"/>
  <c r="D3" i="5"/>
  <c r="B3" i="5"/>
  <c r="E3" i="5" s="1"/>
  <c r="F3" i="5" s="1"/>
  <c r="H3" i="5" s="1"/>
  <c r="B3" i="4"/>
  <c r="E3" i="4" s="1"/>
  <c r="D3" i="4"/>
  <c r="K3" i="4"/>
  <c r="D4" i="4"/>
  <c r="D5" i="4"/>
  <c r="D6" i="4"/>
  <c r="F3" i="4" l="1"/>
  <c r="H3" i="4" s="1"/>
  <c r="B4" i="4"/>
  <c r="K4" i="4" s="1"/>
  <c r="C5" i="6"/>
  <c r="E5" i="6"/>
  <c r="F5" i="6" s="1"/>
  <c r="H5" i="6" s="1"/>
  <c r="I5" i="6"/>
  <c r="B6" i="6"/>
  <c r="K3" i="5"/>
  <c r="B4" i="5"/>
  <c r="K4" i="5" s="1"/>
  <c r="C4" i="4" l="1"/>
  <c r="E4" i="4" s="1"/>
  <c r="F4" i="4" s="1"/>
  <c r="H4" i="4" s="1"/>
  <c r="B5" i="4"/>
  <c r="B5" i="5"/>
  <c r="I6" i="6"/>
  <c r="B7" i="6"/>
  <c r="C6" i="6"/>
  <c r="E6" i="6" s="1"/>
  <c r="F6" i="6" s="1"/>
  <c r="H6" i="6" s="1"/>
  <c r="C4" i="5"/>
  <c r="E4" i="5" s="1"/>
  <c r="F4" i="5" s="1"/>
  <c r="H4" i="5" s="1"/>
  <c r="C5" i="5"/>
  <c r="E5" i="5" s="1"/>
  <c r="F5" i="5" s="1"/>
  <c r="B6" i="5"/>
  <c r="K5" i="5"/>
  <c r="C5" i="4" l="1"/>
  <c r="E5" i="4" s="1"/>
  <c r="F5" i="4" s="1"/>
  <c r="H5" i="4" s="1"/>
  <c r="B6" i="4"/>
  <c r="B7" i="4" s="1"/>
  <c r="K5" i="4"/>
  <c r="H5" i="5"/>
  <c r="C7" i="6"/>
  <c r="E7" i="6"/>
  <c r="F7" i="6" s="1"/>
  <c r="H7" i="6" s="1"/>
  <c r="I7" i="6"/>
  <c r="B8" i="6"/>
  <c r="C6" i="5"/>
  <c r="E6" i="5" s="1"/>
  <c r="F6" i="5" s="1"/>
  <c r="H6" i="5" s="1"/>
  <c r="B7" i="5"/>
  <c r="K6" i="5"/>
  <c r="B8" i="4" l="1"/>
  <c r="C7" i="4"/>
  <c r="E7" i="4"/>
  <c r="F7" i="4" s="1"/>
  <c r="C6" i="4"/>
  <c r="E6" i="4" s="1"/>
  <c r="F6" i="4" s="1"/>
  <c r="H6" i="4" s="1"/>
  <c r="H7" i="4" s="1"/>
  <c r="K6" i="4"/>
  <c r="I8" i="6"/>
  <c r="B9" i="6"/>
  <c r="C8" i="6"/>
  <c r="E8" i="6" s="1"/>
  <c r="F8" i="6" s="1"/>
  <c r="H8" i="6" s="1"/>
  <c r="C7" i="5"/>
  <c r="E7" i="5" s="1"/>
  <c r="F7" i="5" s="1"/>
  <c r="H7" i="5" s="1"/>
  <c r="B8" i="5"/>
  <c r="K7" i="5"/>
  <c r="B9" i="4" l="1"/>
  <c r="C8" i="4"/>
  <c r="E8" i="4"/>
  <c r="F8" i="4" s="1"/>
  <c r="H8" i="4" s="1"/>
  <c r="C9" i="6"/>
  <c r="E9" i="6"/>
  <c r="F9" i="6" s="1"/>
  <c r="H9" i="6" s="1"/>
  <c r="I9" i="6"/>
  <c r="B10" i="6"/>
  <c r="C8" i="5"/>
  <c r="E8" i="5" s="1"/>
  <c r="F8" i="5" s="1"/>
  <c r="H8" i="5" s="1"/>
  <c r="B9" i="5"/>
  <c r="K8" i="5"/>
  <c r="B10" i="4" l="1"/>
  <c r="C9" i="4"/>
  <c r="E9" i="4" s="1"/>
  <c r="F9" i="4" s="1"/>
  <c r="H9" i="4" s="1"/>
  <c r="I10" i="6"/>
  <c r="B11" i="6"/>
  <c r="C10" i="6"/>
  <c r="E10" i="6" s="1"/>
  <c r="F10" i="6" s="1"/>
  <c r="H10" i="6" s="1"/>
  <c r="C9" i="5"/>
  <c r="E9" i="5" s="1"/>
  <c r="F9" i="5" s="1"/>
  <c r="H9" i="5" s="1"/>
  <c r="B10" i="5"/>
  <c r="K9" i="5"/>
  <c r="B11" i="4" l="1"/>
  <c r="C10" i="4"/>
  <c r="E10" i="4" s="1"/>
  <c r="F10" i="4" s="1"/>
  <c r="H10" i="4" s="1"/>
  <c r="I11" i="6"/>
  <c r="C11" i="6"/>
  <c r="E11" i="6" s="1"/>
  <c r="F11" i="6" s="1"/>
  <c r="H11" i="6" s="1"/>
  <c r="C10" i="5"/>
  <c r="E10" i="5" s="1"/>
  <c r="F10" i="5" s="1"/>
  <c r="H10" i="5" s="1"/>
  <c r="B11" i="5"/>
  <c r="K10" i="5"/>
  <c r="C11" i="4" l="1"/>
  <c r="E11" i="4" s="1"/>
  <c r="F11" i="4" s="1"/>
  <c r="C11" i="5"/>
  <c r="E11" i="5" s="1"/>
  <c r="F11" i="5" s="1"/>
  <c r="J11" i="5" s="1"/>
  <c r="J10" i="5" s="1"/>
  <c r="J9" i="5" s="1"/>
  <c r="J8" i="5" s="1"/>
  <c r="J7" i="5" s="1"/>
  <c r="J6" i="5" s="1"/>
  <c r="J5" i="5" s="1"/>
  <c r="J4" i="5" s="1"/>
  <c r="J3" i="5" s="1"/>
  <c r="K11" i="5"/>
  <c r="J9" i="4" l="1"/>
  <c r="H11" i="5"/>
  <c r="J8" i="4" l="1"/>
  <c r="J7" i="4" s="1"/>
  <c r="J6" i="4" s="1"/>
  <c r="J5" i="4" s="1"/>
  <c r="J4" i="4" s="1"/>
  <c r="J3" i="4" s="1"/>
</calcChain>
</file>

<file path=xl/sharedStrings.xml><?xml version="1.0" encoding="utf-8"?>
<sst xmlns="http://schemas.openxmlformats.org/spreadsheetml/2006/main" count="96" uniqueCount="63">
  <si>
    <t>число комбинаций</t>
  </si>
  <si>
    <t>вероятность собития %</t>
  </si>
  <si>
    <t>боки</t>
  </si>
  <si>
    <t>n</t>
  </si>
  <si>
    <t>m</t>
  </si>
  <si>
    <t>n-m</t>
  </si>
  <si>
    <t>2^n</t>
  </si>
  <si>
    <t>C=n!/(m!*(n-m)!)</t>
  </si>
  <si>
    <t>P=(C/2^n)*100</t>
  </si>
  <si>
    <t>%Open/Close</t>
  </si>
  <si>
    <t>вероятность открытия  в %</t>
  </si>
  <si>
    <t>вероятность закрытия в %</t>
  </si>
  <si>
    <t>F3*2</t>
  </si>
  <si>
    <t>H3+F4*2</t>
  </si>
  <si>
    <t>H4+F5*2</t>
  </si>
  <si>
    <t>H5+F6*2</t>
  </si>
  <si>
    <t>H6+F7*2</t>
  </si>
  <si>
    <t>H7+F8*2</t>
  </si>
  <si>
    <t>H8+F9*2</t>
  </si>
  <si>
    <t>H9+F10*2</t>
  </si>
  <si>
    <t>формула</t>
  </si>
  <si>
    <t>значение</t>
  </si>
  <si>
    <t>J4+F3*2</t>
  </si>
  <si>
    <t>J5+F4*2</t>
  </si>
  <si>
    <t>J6+F5*2</t>
  </si>
  <si>
    <t>J7+F6*2</t>
  </si>
  <si>
    <t>J8+F7*2</t>
  </si>
  <si>
    <t>J9+F8*2</t>
  </si>
  <si>
    <t>J10+F9*2</t>
  </si>
  <si>
    <t>J11+F10*2</t>
  </si>
  <si>
    <t>m/n*100</t>
  </si>
  <si>
    <t>возможных сочетаний</t>
  </si>
  <si>
    <t>H10+F11*2</t>
  </si>
  <si>
    <t>F11*2</t>
  </si>
  <si>
    <t>% confirmation</t>
  </si>
  <si>
    <t>вероятность новой серии  в %</t>
  </si>
  <si>
    <t>значение (Po)</t>
  </si>
  <si>
    <t>значение (Pc)</t>
  </si>
  <si>
    <t>P1*2</t>
  </si>
  <si>
    <t>P2*2+Po1</t>
  </si>
  <si>
    <t>P3*2+Po2</t>
  </si>
  <si>
    <t>P4*2+Po3</t>
  </si>
  <si>
    <t>P5*2+Po4</t>
  </si>
  <si>
    <t>P6*2+Po5</t>
  </si>
  <si>
    <t>P7*2+Po6</t>
  </si>
  <si>
    <t>P8*2+Po7</t>
  </si>
  <si>
    <t>P9+Po8</t>
  </si>
  <si>
    <t>P9</t>
  </si>
  <si>
    <t>P8*2+Pc9</t>
  </si>
  <si>
    <t>P7*2+Pc8</t>
  </si>
  <si>
    <t>P6*2+Pc7</t>
  </si>
  <si>
    <t>P5*2+Pc6</t>
  </si>
  <si>
    <t>P4*2+Pc5</t>
  </si>
  <si>
    <t>P3*2+Pc4</t>
  </si>
  <si>
    <t>P2*2+Pc3</t>
  </si>
  <si>
    <t>P1*2+Pc2</t>
  </si>
  <si>
    <t>blocks</t>
  </si>
  <si>
    <t>number of combinations</t>
  </si>
  <si>
    <t>possible combinations</t>
  </si>
  <si>
    <t>probability of event %</t>
  </si>
  <si>
    <t>probability of opening %</t>
  </si>
  <si>
    <t>closure probability %</t>
  </si>
  <si>
    <t>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</si>
</sst>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0000000"/>
    <numFmt numFmtId="167" formatCode="0.00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Fill="1"/>
    <xf numFmtId="0" fontId="3" fillId="0" borderId="0" xfId="0" applyFont="1" applyFill="1"/>
    <xf numFmtId="0" fontId="2" fillId="0" borderId="8" xfId="0" applyFont="1" applyBorder="1"/>
    <xf numFmtId="0" fontId="2" fillId="0" borderId="10" xfId="0" applyFont="1" applyBorder="1"/>
    <xf numFmtId="0" fontId="2" fillId="0" borderId="3" xfId="0" applyFont="1" applyBorder="1"/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" fillId="0" borderId="9" xfId="0" applyFont="1" applyBorder="1"/>
    <xf numFmtId="0" fontId="1" fillId="0" borderId="1" xfId="0" applyFont="1" applyBorder="1"/>
    <xf numFmtId="0" fontId="1" fillId="0" borderId="1" xfId="0" applyFont="1" applyFill="1" applyBorder="1"/>
    <xf numFmtId="0" fontId="4" fillId="0" borderId="1" xfId="0" applyFont="1" applyFill="1" applyBorder="1"/>
    <xf numFmtId="0" fontId="1" fillId="0" borderId="6" xfId="0" applyFont="1" applyBorder="1"/>
    <xf numFmtId="0" fontId="1" fillId="0" borderId="12" xfId="0" applyFont="1" applyBorder="1"/>
    <xf numFmtId="0" fontId="1" fillId="0" borderId="12" xfId="0" applyFont="1" applyFill="1" applyBorder="1"/>
    <xf numFmtId="0" fontId="4" fillId="0" borderId="12" xfId="0" applyFont="1" applyFill="1" applyBorder="1"/>
    <xf numFmtId="164" fontId="1" fillId="3" borderId="0" xfId="0" applyNumberFormat="1" applyFont="1" applyFill="1" applyBorder="1"/>
    <xf numFmtId="0" fontId="1" fillId="3" borderId="12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164" fontId="1" fillId="3" borderId="14" xfId="0" applyNumberFormat="1" applyFont="1" applyFill="1" applyBorder="1"/>
    <xf numFmtId="0" fontId="1" fillId="0" borderId="13" xfId="0" applyFont="1" applyBorder="1"/>
    <xf numFmtId="0" fontId="1" fillId="0" borderId="13" xfId="0" applyFont="1" applyFill="1" applyBorder="1"/>
    <xf numFmtId="0" fontId="1" fillId="2" borderId="1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2" xfId="0" applyFont="1" applyFill="1" applyBorder="1"/>
    <xf numFmtId="0" fontId="4" fillId="3" borderId="2" xfId="0" applyFont="1" applyFill="1" applyBorder="1" applyAlignment="1">
      <alignment horizontal="center"/>
    </xf>
    <xf numFmtId="164" fontId="1" fillId="3" borderId="10" xfId="0" applyNumberFormat="1" applyFont="1" applyFill="1" applyBorder="1"/>
    <xf numFmtId="0" fontId="1" fillId="2" borderId="2" xfId="0" applyFont="1" applyFill="1" applyBorder="1" applyAlignment="1">
      <alignment horizontal="center"/>
    </xf>
    <xf numFmtId="164" fontId="4" fillId="2" borderId="3" xfId="0" applyNumberFormat="1" applyFont="1" applyFill="1" applyBorder="1"/>
    <xf numFmtId="0" fontId="2" fillId="0" borderId="9" xfId="0" applyFont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Fill="1" applyBorder="1"/>
    <xf numFmtId="164" fontId="1" fillId="0" borderId="0" xfId="0" applyNumberFormat="1" applyFont="1" applyFill="1" applyBorder="1"/>
    <xf numFmtId="0" fontId="5" fillId="0" borderId="2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167" fontId="6" fillId="3" borderId="14" xfId="0" applyNumberFormat="1" applyFont="1" applyFill="1" applyBorder="1" applyAlignment="1">
      <alignment horizontal="center" vertical="center"/>
    </xf>
    <xf numFmtId="167" fontId="6" fillId="3" borderId="0" xfId="0" applyNumberFormat="1" applyFont="1" applyFill="1" applyBorder="1" applyAlignment="1">
      <alignment horizontal="center" vertical="center"/>
    </xf>
    <xf numFmtId="167" fontId="6" fillId="3" borderId="27" xfId="0" applyNumberFormat="1" applyFont="1" applyFill="1" applyBorder="1" applyAlignment="1">
      <alignment horizontal="center" vertical="center"/>
    </xf>
    <xf numFmtId="167" fontId="6" fillId="2" borderId="13" xfId="0" applyNumberFormat="1" applyFont="1" applyFill="1" applyBorder="1" applyAlignment="1">
      <alignment horizontal="center" vertical="center"/>
    </xf>
    <xf numFmtId="167" fontId="6" fillId="2" borderId="5" xfId="0" applyNumberFormat="1" applyFont="1" applyFill="1" applyBorder="1" applyAlignment="1">
      <alignment horizontal="center" vertical="center"/>
    </xf>
    <xf numFmtId="167" fontId="6" fillId="2" borderId="2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7"/>
  <sheetViews>
    <sheetView tabSelected="1" workbookViewId="0">
      <selection activeCell="M20" sqref="M20"/>
    </sheetView>
  </sheetViews>
  <sheetFormatPr defaultRowHeight="14.5" x14ac:dyDescent="0.35"/>
  <cols>
    <col min="1" max="1" width="4.90625" bestFit="1" customWidth="1"/>
    <col min="2" max="2" width="2.54296875" customWidth="1"/>
    <col min="3" max="3" width="3.36328125" bestFit="1" customWidth="1"/>
    <col min="4" max="4" width="16.6328125" bestFit="1" customWidth="1"/>
    <col min="5" max="5" width="15.08984375" bestFit="1" customWidth="1"/>
    <col min="6" max="6" width="14.81640625" bestFit="1" customWidth="1"/>
    <col min="7" max="7" width="7.1796875" bestFit="1" customWidth="1"/>
    <col min="8" max="8" width="9.81640625" bestFit="1" customWidth="1"/>
    <col min="9" max="9" width="7.08984375" bestFit="1" customWidth="1"/>
    <col min="10" max="10" width="9.6328125" bestFit="1" customWidth="1"/>
    <col min="11" max="11" width="9.54296875" bestFit="1" customWidth="1"/>
    <col min="13" max="13" width="16.81640625" bestFit="1" customWidth="1"/>
    <col min="14" max="14" width="15.81640625" bestFit="1" customWidth="1"/>
    <col min="15" max="15" width="13.26953125" bestFit="1" customWidth="1"/>
    <col min="16" max="16" width="12" bestFit="1" customWidth="1"/>
  </cols>
  <sheetData>
    <row r="1" spans="1:11" x14ac:dyDescent="0.35">
      <c r="A1" s="48" t="s">
        <v>56</v>
      </c>
      <c r="B1" s="51" t="s">
        <v>4</v>
      </c>
      <c r="C1" s="51" t="s">
        <v>5</v>
      </c>
      <c r="D1" s="52" t="s">
        <v>57</v>
      </c>
      <c r="E1" s="53" t="s">
        <v>58</v>
      </c>
      <c r="F1" s="54" t="s">
        <v>59</v>
      </c>
      <c r="G1" s="55" t="s">
        <v>60</v>
      </c>
      <c r="H1" s="56"/>
      <c r="I1" s="57" t="s">
        <v>61</v>
      </c>
      <c r="J1" s="58"/>
      <c r="K1" s="59" t="s">
        <v>9</v>
      </c>
    </row>
    <row r="2" spans="1:11" x14ac:dyDescent="0.35">
      <c r="A2" s="47" t="s">
        <v>3</v>
      </c>
      <c r="B2" s="60"/>
      <c r="C2" s="60"/>
      <c r="D2" s="61" t="s">
        <v>6</v>
      </c>
      <c r="E2" s="62" t="s">
        <v>7</v>
      </c>
      <c r="F2" s="63" t="s">
        <v>8</v>
      </c>
      <c r="G2" s="64" t="s">
        <v>62</v>
      </c>
      <c r="H2" s="65" t="s">
        <v>36</v>
      </c>
      <c r="I2" s="66" t="s">
        <v>62</v>
      </c>
      <c r="J2" s="67" t="s">
        <v>37</v>
      </c>
      <c r="K2" s="68" t="s">
        <v>30</v>
      </c>
    </row>
    <row r="3" spans="1:11" x14ac:dyDescent="0.35">
      <c r="A3" s="49">
        <v>16</v>
      </c>
      <c r="B3" s="69">
        <f>A3</f>
        <v>16</v>
      </c>
      <c r="C3" s="69">
        <v>0</v>
      </c>
      <c r="D3" s="69">
        <f>2^A3</f>
        <v>65536</v>
      </c>
      <c r="E3" s="69">
        <f>FACT(A3)/(FACT(B3)*FACT(C3))</f>
        <v>1</v>
      </c>
      <c r="F3" s="70">
        <f>E3/D3*100</f>
        <v>1.52587890625E-3</v>
      </c>
      <c r="G3" s="71" t="s">
        <v>38</v>
      </c>
      <c r="H3" s="83">
        <f>F3*2</f>
        <v>3.0517578125E-3</v>
      </c>
      <c r="I3" s="72" t="s">
        <v>55</v>
      </c>
      <c r="J3" s="86">
        <f t="shared" ref="J3:J11" si="0">J4+F3*2</f>
        <v>100</v>
      </c>
      <c r="K3" s="73">
        <f>B3/A3*100</f>
        <v>100</v>
      </c>
    </row>
    <row r="4" spans="1:11" x14ac:dyDescent="0.35">
      <c r="A4" s="49">
        <v>16</v>
      </c>
      <c r="B4" s="74">
        <f>B3-1</f>
        <v>15</v>
      </c>
      <c r="C4" s="74">
        <f>A4-B4</f>
        <v>1</v>
      </c>
      <c r="D4" s="74">
        <f t="shared" ref="D4:D23" si="1">2^A4</f>
        <v>65536</v>
      </c>
      <c r="E4" s="74">
        <f t="shared" ref="E4:E23" si="2">FACT(A4)/(FACT(B4)*FACT(C4))</f>
        <v>16</v>
      </c>
      <c r="F4" s="75">
        <f t="shared" ref="F4:F23" si="3">E4/D4*100</f>
        <v>2.44140625E-2</v>
      </c>
      <c r="G4" s="71" t="s">
        <v>39</v>
      </c>
      <c r="H4" s="84">
        <f>H3+F4*2</f>
        <v>5.18798828125E-2</v>
      </c>
      <c r="I4" s="72" t="s">
        <v>54</v>
      </c>
      <c r="J4" s="87">
        <f t="shared" si="0"/>
        <v>99.9969482421875</v>
      </c>
      <c r="K4" s="73">
        <f t="shared" ref="K4:K11" si="4">B4/A4*100</f>
        <v>93.75</v>
      </c>
    </row>
    <row r="5" spans="1:11" x14ac:dyDescent="0.35">
      <c r="A5" s="49">
        <v>16</v>
      </c>
      <c r="B5" s="74">
        <f t="shared" ref="B5:B23" si="5">B4-1</f>
        <v>14</v>
      </c>
      <c r="C5" s="74">
        <f t="shared" ref="C5:C23" si="6">A5-B5</f>
        <v>2</v>
      </c>
      <c r="D5" s="74">
        <f t="shared" si="1"/>
        <v>65536</v>
      </c>
      <c r="E5" s="74">
        <f t="shared" si="2"/>
        <v>120</v>
      </c>
      <c r="F5" s="75">
        <f t="shared" si="3"/>
        <v>0.18310546875</v>
      </c>
      <c r="G5" s="71" t="s">
        <v>40</v>
      </c>
      <c r="H5" s="83">
        <f t="shared" ref="H5:H22" si="7">H4+F5*2</f>
        <v>0.4180908203125</v>
      </c>
      <c r="I5" s="76" t="s">
        <v>53</v>
      </c>
      <c r="J5" s="86">
        <f t="shared" si="0"/>
        <v>99.9481201171875</v>
      </c>
      <c r="K5" s="73">
        <f t="shared" si="4"/>
        <v>87.5</v>
      </c>
    </row>
    <row r="6" spans="1:11" x14ac:dyDescent="0.35">
      <c r="A6" s="49">
        <v>16</v>
      </c>
      <c r="B6" s="74">
        <f t="shared" si="5"/>
        <v>13</v>
      </c>
      <c r="C6" s="74">
        <f t="shared" si="6"/>
        <v>3</v>
      </c>
      <c r="D6" s="74">
        <f t="shared" si="1"/>
        <v>65536</v>
      </c>
      <c r="E6" s="74">
        <f t="shared" si="2"/>
        <v>560</v>
      </c>
      <c r="F6" s="75">
        <f t="shared" si="3"/>
        <v>0.8544921875</v>
      </c>
      <c r="G6" s="71" t="s">
        <v>41</v>
      </c>
      <c r="H6" s="83">
        <f t="shared" si="7"/>
        <v>2.1270751953125</v>
      </c>
      <c r="I6" s="72" t="s">
        <v>52</v>
      </c>
      <c r="J6" s="86">
        <f t="shared" si="0"/>
        <v>99.5819091796875</v>
      </c>
      <c r="K6" s="73">
        <f t="shared" si="4"/>
        <v>81.25</v>
      </c>
    </row>
    <row r="7" spans="1:11" x14ac:dyDescent="0.35">
      <c r="A7" s="49">
        <v>16</v>
      </c>
      <c r="B7" s="74">
        <f t="shared" si="5"/>
        <v>12</v>
      </c>
      <c r="C7" s="74">
        <f t="shared" si="6"/>
        <v>4</v>
      </c>
      <c r="D7" s="74">
        <f t="shared" si="1"/>
        <v>65536</v>
      </c>
      <c r="E7" s="74">
        <f t="shared" si="2"/>
        <v>1820</v>
      </c>
      <c r="F7" s="75">
        <f t="shared" si="3"/>
        <v>2.777099609375</v>
      </c>
      <c r="G7" s="71" t="s">
        <v>42</v>
      </c>
      <c r="H7" s="83">
        <f t="shared" si="7"/>
        <v>7.6812744140625</v>
      </c>
      <c r="I7" s="72" t="s">
        <v>51</v>
      </c>
      <c r="J7" s="87">
        <f t="shared" si="0"/>
        <v>97.8729248046875</v>
      </c>
      <c r="K7" s="73">
        <f t="shared" si="4"/>
        <v>75</v>
      </c>
    </row>
    <row r="8" spans="1:11" x14ac:dyDescent="0.35">
      <c r="A8" s="49">
        <v>16</v>
      </c>
      <c r="B8" s="74">
        <f t="shared" si="5"/>
        <v>11</v>
      </c>
      <c r="C8" s="74">
        <f t="shared" si="6"/>
        <v>5</v>
      </c>
      <c r="D8" s="74">
        <f t="shared" si="1"/>
        <v>65536</v>
      </c>
      <c r="E8" s="74">
        <f t="shared" si="2"/>
        <v>4368</v>
      </c>
      <c r="F8" s="75">
        <f t="shared" si="3"/>
        <v>6.6650390625</v>
      </c>
      <c r="G8" s="71" t="s">
        <v>43</v>
      </c>
      <c r="H8" s="83">
        <f t="shared" si="7"/>
        <v>21.0113525390625</v>
      </c>
      <c r="I8" s="72" t="s">
        <v>50</v>
      </c>
      <c r="J8" s="86">
        <f t="shared" si="0"/>
        <v>92.3187255859375</v>
      </c>
      <c r="K8" s="73">
        <f t="shared" si="4"/>
        <v>68.75</v>
      </c>
    </row>
    <row r="9" spans="1:11" s="1" customFormat="1" x14ac:dyDescent="0.35">
      <c r="A9" s="49">
        <v>16</v>
      </c>
      <c r="B9" s="74">
        <f t="shared" si="5"/>
        <v>10</v>
      </c>
      <c r="C9" s="74">
        <f t="shared" si="6"/>
        <v>6</v>
      </c>
      <c r="D9" s="74">
        <f t="shared" si="1"/>
        <v>65536</v>
      </c>
      <c r="E9" s="74">
        <f t="shared" si="2"/>
        <v>8008</v>
      </c>
      <c r="F9" s="75">
        <f t="shared" si="3"/>
        <v>12.21923828125</v>
      </c>
      <c r="G9" s="71" t="s">
        <v>44</v>
      </c>
      <c r="H9" s="83">
        <f t="shared" si="7"/>
        <v>45.4498291015625</v>
      </c>
      <c r="I9" s="72" t="s">
        <v>49</v>
      </c>
      <c r="J9" s="86">
        <f t="shared" si="0"/>
        <v>78.9886474609375</v>
      </c>
      <c r="K9" s="73">
        <f t="shared" si="4"/>
        <v>62.5</v>
      </c>
    </row>
    <row r="10" spans="1:11" x14ac:dyDescent="0.35">
      <c r="A10" s="49">
        <v>16</v>
      </c>
      <c r="B10" s="74">
        <f t="shared" si="5"/>
        <v>9</v>
      </c>
      <c r="C10" s="74">
        <f t="shared" si="6"/>
        <v>7</v>
      </c>
      <c r="D10" s="74">
        <f t="shared" si="1"/>
        <v>65536</v>
      </c>
      <c r="E10" s="74">
        <f t="shared" si="2"/>
        <v>11440</v>
      </c>
      <c r="F10" s="75">
        <f t="shared" si="3"/>
        <v>17.4560546875</v>
      </c>
      <c r="G10" s="71" t="s">
        <v>45</v>
      </c>
      <c r="H10" s="83">
        <f t="shared" si="7"/>
        <v>80.3619384765625</v>
      </c>
      <c r="I10" s="77" t="s">
        <v>48</v>
      </c>
      <c r="J10" s="86">
        <f t="shared" si="0"/>
        <v>54.5501708984375</v>
      </c>
      <c r="K10" s="73">
        <f t="shared" si="4"/>
        <v>56.25</v>
      </c>
    </row>
    <row r="11" spans="1:11" s="2" customFormat="1" ht="15" thickBot="1" x14ac:dyDescent="0.4">
      <c r="A11" s="50">
        <v>16</v>
      </c>
      <c r="B11" s="78">
        <f t="shared" si="5"/>
        <v>8</v>
      </c>
      <c r="C11" s="78">
        <f t="shared" si="6"/>
        <v>8</v>
      </c>
      <c r="D11" s="78">
        <f t="shared" si="1"/>
        <v>65536</v>
      </c>
      <c r="E11" s="78">
        <f t="shared" si="2"/>
        <v>12870</v>
      </c>
      <c r="F11" s="79">
        <f t="shared" si="3"/>
        <v>19.6380615234375</v>
      </c>
      <c r="G11" s="80" t="s">
        <v>46</v>
      </c>
      <c r="H11" s="85">
        <f>H10+F11</f>
        <v>100</v>
      </c>
      <c r="I11" s="81" t="s">
        <v>47</v>
      </c>
      <c r="J11" s="88">
        <f>J12+F11</f>
        <v>19.6380615234375</v>
      </c>
      <c r="K11" s="82">
        <f t="shared" si="4"/>
        <v>50</v>
      </c>
    </row>
    <row r="12" spans="1:11" x14ac:dyDescent="0.35">
      <c r="A12" s="44"/>
      <c r="B12" s="44"/>
      <c r="C12" s="44"/>
      <c r="D12" s="44"/>
      <c r="E12" s="44"/>
      <c r="F12" s="44"/>
      <c r="G12" s="45"/>
      <c r="H12" s="46"/>
    </row>
    <row r="13" spans="1:11" x14ac:dyDescent="0.35">
      <c r="A13" s="44"/>
      <c r="B13" s="44"/>
      <c r="C13" s="44"/>
      <c r="D13" s="44"/>
      <c r="E13" s="44"/>
      <c r="F13" s="44"/>
      <c r="G13" s="45"/>
      <c r="H13" s="46"/>
    </row>
    <row r="14" spans="1:11" x14ac:dyDescent="0.35">
      <c r="A14" s="44"/>
      <c r="B14" s="44"/>
      <c r="C14" s="44"/>
      <c r="D14" s="44"/>
      <c r="E14" s="44"/>
      <c r="F14" s="44"/>
      <c r="G14" s="45"/>
      <c r="H14" s="46"/>
    </row>
    <row r="15" spans="1:11" x14ac:dyDescent="0.35">
      <c r="A15" s="44"/>
      <c r="B15" s="44"/>
      <c r="C15" s="44"/>
      <c r="D15" s="44"/>
      <c r="E15" s="44"/>
      <c r="F15" s="44"/>
      <c r="G15" s="45"/>
      <c r="H15" s="46"/>
    </row>
    <row r="16" spans="1:11" x14ac:dyDescent="0.35">
      <c r="A16" s="44"/>
      <c r="B16" s="44"/>
      <c r="C16" s="44"/>
      <c r="D16" s="44"/>
      <c r="E16" s="44"/>
      <c r="F16" s="44"/>
      <c r="G16" s="45"/>
      <c r="H16" s="46"/>
    </row>
    <row r="17" spans="1:8" x14ac:dyDescent="0.35">
      <c r="A17" s="44"/>
      <c r="B17" s="44"/>
      <c r="C17" s="44"/>
      <c r="D17" s="44"/>
      <c r="E17" s="44"/>
      <c r="F17" s="44"/>
      <c r="G17" s="45"/>
      <c r="H17" s="46"/>
    </row>
    <row r="18" spans="1:8" x14ac:dyDescent="0.35">
      <c r="A18" s="44"/>
      <c r="B18" s="44"/>
      <c r="C18" s="44"/>
      <c r="D18" s="44"/>
      <c r="E18" s="44"/>
      <c r="F18" s="44"/>
      <c r="G18" s="45"/>
      <c r="H18" s="46"/>
    </row>
    <row r="19" spans="1:8" x14ac:dyDescent="0.35">
      <c r="A19" s="44"/>
      <c r="B19" s="44"/>
      <c r="C19" s="44"/>
      <c r="D19" s="44"/>
      <c r="E19" s="44"/>
      <c r="F19" s="44"/>
      <c r="G19" s="45"/>
      <c r="H19" s="46"/>
    </row>
    <row r="20" spans="1:8" x14ac:dyDescent="0.35">
      <c r="A20" s="44"/>
      <c r="B20" s="44"/>
      <c r="C20" s="44"/>
      <c r="D20" s="44"/>
      <c r="E20" s="44"/>
      <c r="F20" s="44"/>
      <c r="G20" s="45"/>
      <c r="H20" s="46"/>
    </row>
    <row r="21" spans="1:8" x14ac:dyDescent="0.35">
      <c r="A21" s="44"/>
      <c r="B21" s="44"/>
      <c r="C21" s="44"/>
      <c r="D21" s="44"/>
      <c r="E21" s="44"/>
      <c r="F21" s="44"/>
      <c r="G21" s="45"/>
      <c r="H21" s="46"/>
    </row>
    <row r="22" spans="1:8" x14ac:dyDescent="0.35">
      <c r="A22" s="44"/>
      <c r="B22" s="44"/>
      <c r="C22" s="44"/>
      <c r="D22" s="44"/>
      <c r="E22" s="44"/>
      <c r="F22" s="44"/>
      <c r="G22" s="45"/>
      <c r="H22" s="46"/>
    </row>
    <row r="23" spans="1:8" x14ac:dyDescent="0.35">
      <c r="A23" s="44"/>
      <c r="B23" s="44"/>
      <c r="C23" s="44"/>
      <c r="D23" s="44"/>
      <c r="E23" s="44"/>
      <c r="F23" s="44"/>
      <c r="G23" s="45"/>
      <c r="H23" s="46"/>
    </row>
    <row r="24" spans="1:8" x14ac:dyDescent="0.35">
      <c r="A24" s="44"/>
      <c r="B24" s="44"/>
      <c r="C24" s="44"/>
      <c r="D24" s="44"/>
      <c r="E24" s="44"/>
      <c r="F24" s="44"/>
      <c r="G24" s="45"/>
      <c r="H24" s="46"/>
    </row>
    <row r="25" spans="1:8" x14ac:dyDescent="0.35">
      <c r="A25" s="44"/>
      <c r="B25" s="44"/>
      <c r="C25" s="44"/>
      <c r="D25" s="44"/>
      <c r="E25" s="44"/>
      <c r="F25" s="44"/>
      <c r="G25" s="45"/>
      <c r="H25" s="46"/>
    </row>
    <row r="26" spans="1:8" x14ac:dyDescent="0.35">
      <c r="A26" s="44"/>
      <c r="B26" s="44"/>
      <c r="C26" s="44"/>
      <c r="D26" s="44"/>
      <c r="E26" s="44"/>
      <c r="F26" s="44"/>
      <c r="G26" s="45"/>
      <c r="H26" s="46"/>
    </row>
    <row r="27" spans="1:8" x14ac:dyDescent="0.35">
      <c r="A27" s="13"/>
      <c r="B27" s="13"/>
      <c r="C27" s="13"/>
    </row>
    <row r="28" spans="1:8" x14ac:dyDescent="0.35">
      <c r="A28" s="13"/>
      <c r="B28" s="14"/>
      <c r="C28" s="14"/>
    </row>
    <row r="29" spans="1:8" x14ac:dyDescent="0.35">
      <c r="A29" s="13"/>
      <c r="B29" s="14"/>
      <c r="C29" s="14"/>
    </row>
    <row r="30" spans="1:8" x14ac:dyDescent="0.35">
      <c r="A30" s="13"/>
      <c r="B30" s="14"/>
      <c r="C30" s="14"/>
    </row>
    <row r="31" spans="1:8" x14ac:dyDescent="0.35">
      <c r="A31" s="13"/>
      <c r="B31" s="16"/>
      <c r="C31" s="16"/>
    </row>
    <row r="32" spans="1:8" x14ac:dyDescent="0.35">
      <c r="A32" s="13"/>
      <c r="B32" s="16"/>
      <c r="C32" s="16"/>
    </row>
    <row r="35" spans="1:1" s="1" customFormat="1" x14ac:dyDescent="0.35">
      <c r="A35"/>
    </row>
    <row r="67" s="1" customFormat="1" x14ac:dyDescent="0.35"/>
  </sheetData>
  <mergeCells count="4">
    <mergeCell ref="G1:H1"/>
    <mergeCell ref="I1:J1"/>
    <mergeCell ref="B1:B2"/>
    <mergeCell ref="C1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"/>
  <sheetViews>
    <sheetView workbookViewId="0">
      <selection activeCell="H7" sqref="H7"/>
    </sheetView>
  </sheetViews>
  <sheetFormatPr defaultRowHeight="14.5" x14ac:dyDescent="0.35"/>
  <cols>
    <col min="1" max="1" width="5.453125" bestFit="1" customWidth="1"/>
    <col min="2" max="2" width="4" bestFit="1" customWidth="1"/>
    <col min="3" max="3" width="4.54296875" bestFit="1" customWidth="1"/>
    <col min="4" max="4" width="18.54296875" bestFit="1" customWidth="1"/>
    <col min="5" max="5" width="22.26953125" bestFit="1" customWidth="1"/>
    <col min="6" max="6" width="22.453125" bestFit="1" customWidth="1"/>
    <col min="7" max="7" width="10.26953125" bestFit="1" customWidth="1"/>
    <col min="8" max="8" width="23" bestFit="1" customWidth="1"/>
    <col min="9" max="9" width="9.7265625" bestFit="1" customWidth="1"/>
    <col min="10" max="10" width="23" bestFit="1" customWidth="1"/>
    <col min="11" max="11" width="13.26953125" bestFit="1" customWidth="1"/>
  </cols>
  <sheetData>
    <row r="1" spans="1:14" x14ac:dyDescent="0.35">
      <c r="A1" s="3" t="s">
        <v>2</v>
      </c>
      <c r="B1" s="41" t="s">
        <v>4</v>
      </c>
      <c r="C1" s="41" t="s">
        <v>5</v>
      </c>
      <c r="D1" s="4" t="s">
        <v>0</v>
      </c>
      <c r="E1" s="3" t="s">
        <v>31</v>
      </c>
      <c r="F1" s="5" t="s">
        <v>1</v>
      </c>
      <c r="G1" s="37" t="s">
        <v>10</v>
      </c>
      <c r="H1" s="38"/>
      <c r="I1" s="39" t="s">
        <v>11</v>
      </c>
      <c r="J1" s="40"/>
      <c r="K1" s="3" t="s">
        <v>9</v>
      </c>
      <c r="M1">
        <v>16</v>
      </c>
      <c r="N1">
        <f>M1/2</f>
        <v>8</v>
      </c>
    </row>
    <row r="2" spans="1:14" x14ac:dyDescent="0.35">
      <c r="A2" s="6" t="s">
        <v>3</v>
      </c>
      <c r="B2" s="42"/>
      <c r="C2" s="42"/>
      <c r="D2" s="7" t="s">
        <v>6</v>
      </c>
      <c r="E2" s="6" t="s">
        <v>7</v>
      </c>
      <c r="F2" s="8" t="s">
        <v>8</v>
      </c>
      <c r="G2" s="9" t="s">
        <v>20</v>
      </c>
      <c r="H2" s="10" t="s">
        <v>21</v>
      </c>
      <c r="I2" s="11" t="s">
        <v>20</v>
      </c>
      <c r="J2" s="12" t="s">
        <v>21</v>
      </c>
      <c r="K2" s="6" t="s">
        <v>30</v>
      </c>
      <c r="M2">
        <v>17</v>
      </c>
      <c r="N2">
        <f>M2/2</f>
        <v>8.5</v>
      </c>
    </row>
    <row r="3" spans="1:14" x14ac:dyDescent="0.35">
      <c r="A3" s="13">
        <v>17</v>
      </c>
      <c r="B3" s="13">
        <f>A3</f>
        <v>17</v>
      </c>
      <c r="C3" s="13">
        <v>0</v>
      </c>
      <c r="D3" s="13">
        <f>2^A3</f>
        <v>131072</v>
      </c>
      <c r="E3" s="13">
        <f>FACT(A3)/(FACT(B3)*FACT(C3))</f>
        <v>1</v>
      </c>
      <c r="F3" s="17">
        <f>E3/D3*100</f>
        <v>7.62939453125E-4</v>
      </c>
      <c r="G3" s="22" t="s">
        <v>12</v>
      </c>
      <c r="H3" s="25">
        <f>F3*2</f>
        <v>1.52587890625E-3</v>
      </c>
      <c r="I3" s="28" t="s">
        <v>22</v>
      </c>
      <c r="J3" s="35">
        <f t="shared" ref="J3:J9" si="0">J4+F3*2</f>
        <v>100</v>
      </c>
      <c r="K3" s="26">
        <f>B3/A3*100</f>
        <v>100</v>
      </c>
    </row>
    <row r="4" spans="1:14" x14ac:dyDescent="0.35">
      <c r="A4" s="13">
        <v>17</v>
      </c>
      <c r="B4" s="14">
        <f>B3-1</f>
        <v>16</v>
      </c>
      <c r="C4" s="14">
        <f>A4-B4</f>
        <v>1</v>
      </c>
      <c r="D4" s="14">
        <f t="shared" ref="D4:D11" si="1">2^A4</f>
        <v>131072</v>
      </c>
      <c r="E4" s="14">
        <f t="shared" ref="E4:E11" si="2">FACT(A4)/(FACT(B4)*FACT(C4))</f>
        <v>17</v>
      </c>
      <c r="F4" s="18">
        <f t="shared" ref="F4:F11" si="3">E4/D4*100</f>
        <v>1.2969970703125E-2</v>
      </c>
      <c r="G4" s="24" t="s">
        <v>13</v>
      </c>
      <c r="H4" s="21">
        <f>H3+F4*2</f>
        <v>2.74658203125E-2</v>
      </c>
      <c r="I4" s="29" t="s">
        <v>23</v>
      </c>
      <c r="J4" s="35">
        <f t="shared" si="0"/>
        <v>99.99847412109375</v>
      </c>
      <c r="K4" s="26">
        <f t="shared" ref="K4:K11" si="4">B4/A4*100</f>
        <v>94.117647058823522</v>
      </c>
    </row>
    <row r="5" spans="1:14" x14ac:dyDescent="0.35">
      <c r="A5" s="13">
        <v>17</v>
      </c>
      <c r="B5" s="14">
        <f t="shared" ref="B5:B11" si="5">B4-1</f>
        <v>15</v>
      </c>
      <c r="C5" s="14">
        <f t="shared" ref="C5:C11" si="6">A5-B5</f>
        <v>2</v>
      </c>
      <c r="D5" s="14">
        <f t="shared" si="1"/>
        <v>131072</v>
      </c>
      <c r="E5" s="14">
        <f t="shared" si="2"/>
        <v>136</v>
      </c>
      <c r="F5" s="18">
        <f t="shared" si="3"/>
        <v>0.103759765625</v>
      </c>
      <c r="G5" s="22" t="s">
        <v>14</v>
      </c>
      <c r="H5" s="25">
        <f t="shared" ref="H5:H10" si="7">H4+F5*2</f>
        <v>0.2349853515625</v>
      </c>
      <c r="I5" s="28" t="s">
        <v>24</v>
      </c>
      <c r="J5" s="35">
        <f t="shared" si="0"/>
        <v>99.9725341796875</v>
      </c>
      <c r="K5" s="26">
        <f t="shared" si="4"/>
        <v>88.235294117647058</v>
      </c>
    </row>
    <row r="6" spans="1:14" x14ac:dyDescent="0.35">
      <c r="A6" s="13">
        <v>17</v>
      </c>
      <c r="B6" s="14">
        <f t="shared" si="5"/>
        <v>14</v>
      </c>
      <c r="C6" s="14">
        <f t="shared" si="6"/>
        <v>3</v>
      </c>
      <c r="D6" s="14">
        <f t="shared" si="1"/>
        <v>131072</v>
      </c>
      <c r="E6" s="14">
        <f t="shared" si="2"/>
        <v>680</v>
      </c>
      <c r="F6" s="18">
        <f t="shared" si="3"/>
        <v>0.518798828125</v>
      </c>
      <c r="G6" s="24" t="s">
        <v>15</v>
      </c>
      <c r="H6" s="21">
        <f t="shared" si="7"/>
        <v>1.2725830078125</v>
      </c>
      <c r="I6" s="29" t="s">
        <v>25</v>
      </c>
      <c r="J6" s="35">
        <f t="shared" si="0"/>
        <v>99.7650146484375</v>
      </c>
      <c r="K6" s="26">
        <f t="shared" si="4"/>
        <v>82.35294117647058</v>
      </c>
    </row>
    <row r="7" spans="1:14" x14ac:dyDescent="0.35">
      <c r="A7" s="13">
        <v>17</v>
      </c>
      <c r="B7" s="14">
        <f t="shared" si="5"/>
        <v>13</v>
      </c>
      <c r="C7" s="14">
        <f t="shared" si="6"/>
        <v>4</v>
      </c>
      <c r="D7" s="14">
        <f t="shared" si="1"/>
        <v>131072</v>
      </c>
      <c r="E7" s="14">
        <f t="shared" si="2"/>
        <v>2380</v>
      </c>
      <c r="F7" s="18">
        <f t="shared" si="3"/>
        <v>1.8157958984375</v>
      </c>
      <c r="G7" s="22" t="s">
        <v>16</v>
      </c>
      <c r="H7" s="25">
        <f t="shared" si="7"/>
        <v>4.9041748046875</v>
      </c>
      <c r="I7" s="28" t="s">
        <v>26</v>
      </c>
      <c r="J7" s="35">
        <f t="shared" si="0"/>
        <v>98.7274169921875</v>
      </c>
      <c r="K7" s="26">
        <f t="shared" si="4"/>
        <v>76.470588235294116</v>
      </c>
    </row>
    <row r="8" spans="1:14" x14ac:dyDescent="0.35">
      <c r="A8" s="13">
        <v>17</v>
      </c>
      <c r="B8" s="14">
        <f t="shared" si="5"/>
        <v>12</v>
      </c>
      <c r="C8" s="14">
        <f t="shared" si="6"/>
        <v>5</v>
      </c>
      <c r="D8" s="14">
        <f t="shared" si="1"/>
        <v>131072</v>
      </c>
      <c r="E8" s="14">
        <f t="shared" si="2"/>
        <v>6188</v>
      </c>
      <c r="F8" s="18">
        <f t="shared" si="3"/>
        <v>4.7210693359375</v>
      </c>
      <c r="G8" s="24" t="s">
        <v>17</v>
      </c>
      <c r="H8" s="21">
        <f t="shared" si="7"/>
        <v>14.3463134765625</v>
      </c>
      <c r="I8" s="29" t="s">
        <v>27</v>
      </c>
      <c r="J8" s="35">
        <f t="shared" si="0"/>
        <v>95.0958251953125</v>
      </c>
      <c r="K8" s="26">
        <f t="shared" si="4"/>
        <v>70.588235294117652</v>
      </c>
    </row>
    <row r="9" spans="1:14" x14ac:dyDescent="0.35">
      <c r="A9" s="13">
        <v>17</v>
      </c>
      <c r="B9" s="15">
        <f t="shared" si="5"/>
        <v>11</v>
      </c>
      <c r="C9" s="15">
        <f t="shared" si="6"/>
        <v>6</v>
      </c>
      <c r="D9" s="15">
        <f t="shared" si="1"/>
        <v>131072</v>
      </c>
      <c r="E9" s="15">
        <f t="shared" si="2"/>
        <v>12376</v>
      </c>
      <c r="F9" s="19">
        <f t="shared" si="3"/>
        <v>9.442138671875</v>
      </c>
      <c r="G9" s="22" t="s">
        <v>18</v>
      </c>
      <c r="H9" s="25">
        <f t="shared" si="7"/>
        <v>33.2305908203125</v>
      </c>
      <c r="I9" s="28" t="s">
        <v>28</v>
      </c>
      <c r="J9" s="35">
        <f t="shared" si="0"/>
        <v>85.6536865234375</v>
      </c>
      <c r="K9" s="26">
        <f t="shared" si="4"/>
        <v>64.705882352941174</v>
      </c>
    </row>
    <row r="10" spans="1:14" x14ac:dyDescent="0.35">
      <c r="A10" s="13">
        <v>17</v>
      </c>
      <c r="B10" s="14">
        <f t="shared" si="5"/>
        <v>10</v>
      </c>
      <c r="C10" s="14">
        <f t="shared" si="6"/>
        <v>7</v>
      </c>
      <c r="D10" s="14">
        <f t="shared" si="1"/>
        <v>131072</v>
      </c>
      <c r="E10" s="14">
        <f t="shared" si="2"/>
        <v>19448</v>
      </c>
      <c r="F10" s="18">
        <f t="shared" si="3"/>
        <v>14.837646484375</v>
      </c>
      <c r="G10" s="24" t="s">
        <v>19</v>
      </c>
      <c r="H10" s="21">
        <f t="shared" si="7"/>
        <v>62.9058837890625</v>
      </c>
      <c r="I10" s="29" t="s">
        <v>29</v>
      </c>
      <c r="J10" s="35">
        <f>J11+F10*2</f>
        <v>66.7694091796875</v>
      </c>
      <c r="K10" s="26">
        <f t="shared" si="4"/>
        <v>58.82352941176471</v>
      </c>
    </row>
    <row r="11" spans="1:14" x14ac:dyDescent="0.35">
      <c r="A11" s="13">
        <v>17</v>
      </c>
      <c r="B11" s="30">
        <f t="shared" si="5"/>
        <v>9</v>
      </c>
      <c r="C11" s="30">
        <f t="shared" si="6"/>
        <v>8</v>
      </c>
      <c r="D11" s="30">
        <f t="shared" si="1"/>
        <v>131072</v>
      </c>
      <c r="E11" s="30">
        <f t="shared" si="2"/>
        <v>24310</v>
      </c>
      <c r="F11" s="31">
        <f t="shared" si="3"/>
        <v>18.54705810546875</v>
      </c>
      <c r="G11" s="32" t="s">
        <v>32</v>
      </c>
      <c r="H11" s="33">
        <f>H10+F11*2</f>
        <v>100</v>
      </c>
      <c r="I11" s="34" t="s">
        <v>33</v>
      </c>
      <c r="J11" s="35">
        <f>F11*2</f>
        <v>37.0941162109375</v>
      </c>
      <c r="K11" s="27">
        <f t="shared" si="4"/>
        <v>52.941176470588239</v>
      </c>
    </row>
  </sheetData>
  <mergeCells count="4">
    <mergeCell ref="B1:B2"/>
    <mergeCell ref="C1:C2"/>
    <mergeCell ref="G1:H1"/>
    <mergeCell ref="I1:J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7"/>
  <sheetViews>
    <sheetView workbookViewId="0">
      <selection activeCell="A4" sqref="A4"/>
    </sheetView>
  </sheetViews>
  <sheetFormatPr defaultRowHeight="14.5" x14ac:dyDescent="0.35"/>
  <cols>
    <col min="1" max="1" width="5.453125" bestFit="1" customWidth="1"/>
    <col min="2" max="2" width="3" bestFit="1" customWidth="1"/>
    <col min="3" max="3" width="4.54296875" bestFit="1" customWidth="1"/>
    <col min="4" max="4" width="18.54296875" bestFit="1" customWidth="1"/>
    <col min="5" max="5" width="22.26953125" bestFit="1" customWidth="1"/>
    <col min="6" max="6" width="22.453125" bestFit="1" customWidth="1"/>
    <col min="7" max="7" width="9.453125" bestFit="1" customWidth="1"/>
    <col min="8" max="8" width="23" bestFit="1" customWidth="1"/>
    <col min="9" max="9" width="14.54296875" bestFit="1" customWidth="1"/>
    <col min="10" max="10" width="23" bestFit="1" customWidth="1"/>
    <col min="11" max="11" width="13.26953125" bestFit="1" customWidth="1"/>
    <col min="13" max="13" width="16.81640625" bestFit="1" customWidth="1"/>
    <col min="14" max="14" width="15.81640625" bestFit="1" customWidth="1"/>
    <col min="15" max="15" width="13.26953125" bestFit="1" customWidth="1"/>
    <col min="16" max="16" width="12" bestFit="1" customWidth="1"/>
  </cols>
  <sheetData>
    <row r="1" spans="1:9" x14ac:dyDescent="0.35">
      <c r="A1" s="3" t="s">
        <v>2</v>
      </c>
      <c r="B1" s="41" t="s">
        <v>4</v>
      </c>
      <c r="C1" s="41" t="s">
        <v>5</v>
      </c>
      <c r="D1" s="4" t="s">
        <v>0</v>
      </c>
      <c r="E1" s="3" t="s">
        <v>31</v>
      </c>
      <c r="F1" s="5" t="s">
        <v>1</v>
      </c>
      <c r="G1" s="43" t="s">
        <v>35</v>
      </c>
      <c r="H1" s="38"/>
      <c r="I1" s="3" t="s">
        <v>34</v>
      </c>
    </row>
    <row r="2" spans="1:9" x14ac:dyDescent="0.35">
      <c r="A2" s="36" t="s">
        <v>3</v>
      </c>
      <c r="B2" s="42"/>
      <c r="C2" s="42"/>
      <c r="D2" s="7" t="s">
        <v>6</v>
      </c>
      <c r="E2" s="36" t="s">
        <v>7</v>
      </c>
      <c r="F2" s="8" t="s">
        <v>8</v>
      </c>
      <c r="G2" s="9" t="s">
        <v>20</v>
      </c>
      <c r="H2" s="10" t="s">
        <v>21</v>
      </c>
      <c r="I2" s="36" t="s">
        <v>30</v>
      </c>
    </row>
    <row r="3" spans="1:9" x14ac:dyDescent="0.35">
      <c r="A3" s="13">
        <v>17</v>
      </c>
      <c r="B3" s="13">
        <f>A3</f>
        <v>17</v>
      </c>
      <c r="C3" s="13">
        <v>0</v>
      </c>
      <c r="D3" s="13">
        <f>2^A3</f>
        <v>131072</v>
      </c>
      <c r="E3" s="13">
        <f>FACT(A3)/(FACT(B3)*FACT(C3))</f>
        <v>1</v>
      </c>
      <c r="F3" s="17">
        <f>E3/D3*100</f>
        <v>7.62939453125E-4</v>
      </c>
      <c r="G3" s="22" t="s">
        <v>12</v>
      </c>
      <c r="H3" s="25">
        <f>F3*2</f>
        <v>1.52587890625E-3</v>
      </c>
      <c r="I3" s="26">
        <f>B3/A3*100</f>
        <v>100</v>
      </c>
    </row>
    <row r="4" spans="1:9" x14ac:dyDescent="0.35">
      <c r="A4" s="13">
        <v>17</v>
      </c>
      <c r="B4" s="14">
        <f>B3-1</f>
        <v>16</v>
      </c>
      <c r="C4" s="14">
        <f>A4-B4</f>
        <v>1</v>
      </c>
      <c r="D4" s="14">
        <f t="shared" ref="D4:D11" si="0">2^A4</f>
        <v>131072</v>
      </c>
      <c r="E4" s="14">
        <f t="shared" ref="E4:E11" si="1">FACT(A4)/(FACT(B4)*FACT(C4))</f>
        <v>17</v>
      </c>
      <c r="F4" s="18">
        <f t="shared" ref="F4:F11" si="2">E4/D4*100</f>
        <v>1.2969970703125E-2</v>
      </c>
      <c r="G4" s="24" t="s">
        <v>13</v>
      </c>
      <c r="H4" s="21">
        <f>H3+F4*2</f>
        <v>2.74658203125E-2</v>
      </c>
      <c r="I4" s="26">
        <f t="shared" ref="I4:I11" si="3">B4/A4*100</f>
        <v>94.117647058823522</v>
      </c>
    </row>
    <row r="5" spans="1:9" x14ac:dyDescent="0.35">
      <c r="A5" s="13">
        <v>17</v>
      </c>
      <c r="B5" s="14">
        <f t="shared" ref="B5:B11" si="4">B4-1</f>
        <v>15</v>
      </c>
      <c r="C5" s="14">
        <f t="shared" ref="C5:C11" si="5">A5-B5</f>
        <v>2</v>
      </c>
      <c r="D5" s="14">
        <f t="shared" si="0"/>
        <v>131072</v>
      </c>
      <c r="E5" s="14">
        <f t="shared" si="1"/>
        <v>136</v>
      </c>
      <c r="F5" s="18">
        <f t="shared" si="2"/>
        <v>0.103759765625</v>
      </c>
      <c r="G5" s="22" t="s">
        <v>14</v>
      </c>
      <c r="H5" s="25">
        <f t="shared" ref="H5:H10" si="6">H4+F5*2</f>
        <v>0.2349853515625</v>
      </c>
      <c r="I5" s="26">
        <f t="shared" si="3"/>
        <v>88.235294117647058</v>
      </c>
    </row>
    <row r="6" spans="1:9" x14ac:dyDescent="0.35">
      <c r="A6" s="13">
        <v>17</v>
      </c>
      <c r="B6" s="14">
        <f t="shared" si="4"/>
        <v>14</v>
      </c>
      <c r="C6" s="14">
        <f t="shared" si="5"/>
        <v>3</v>
      </c>
      <c r="D6" s="14">
        <f t="shared" si="0"/>
        <v>131072</v>
      </c>
      <c r="E6" s="14">
        <f t="shared" si="1"/>
        <v>680</v>
      </c>
      <c r="F6" s="18">
        <f t="shared" si="2"/>
        <v>0.518798828125</v>
      </c>
      <c r="G6" s="24" t="s">
        <v>15</v>
      </c>
      <c r="H6" s="21">
        <f t="shared" si="6"/>
        <v>1.2725830078125</v>
      </c>
      <c r="I6" s="26">
        <f t="shared" si="3"/>
        <v>82.35294117647058</v>
      </c>
    </row>
    <row r="7" spans="1:9" x14ac:dyDescent="0.35">
      <c r="A7" s="13">
        <v>17</v>
      </c>
      <c r="B7" s="14">
        <f t="shared" si="4"/>
        <v>13</v>
      </c>
      <c r="C7" s="14">
        <f t="shared" si="5"/>
        <v>4</v>
      </c>
      <c r="D7" s="14">
        <f t="shared" si="0"/>
        <v>131072</v>
      </c>
      <c r="E7" s="14">
        <f t="shared" si="1"/>
        <v>2380</v>
      </c>
      <c r="F7" s="18">
        <f t="shared" si="2"/>
        <v>1.8157958984375</v>
      </c>
      <c r="G7" s="22" t="s">
        <v>16</v>
      </c>
      <c r="H7" s="25">
        <f t="shared" si="6"/>
        <v>4.9041748046875</v>
      </c>
      <c r="I7" s="26">
        <f t="shared" si="3"/>
        <v>76.470588235294116</v>
      </c>
    </row>
    <row r="8" spans="1:9" x14ac:dyDescent="0.35">
      <c r="A8" s="13">
        <v>17</v>
      </c>
      <c r="B8" s="14">
        <f t="shared" si="4"/>
        <v>12</v>
      </c>
      <c r="C8" s="14">
        <f t="shared" si="5"/>
        <v>5</v>
      </c>
      <c r="D8" s="14">
        <f t="shared" si="0"/>
        <v>131072</v>
      </c>
      <c r="E8" s="14">
        <f t="shared" si="1"/>
        <v>6188</v>
      </c>
      <c r="F8" s="18">
        <f t="shared" si="2"/>
        <v>4.7210693359375</v>
      </c>
      <c r="G8" s="24" t="s">
        <v>17</v>
      </c>
      <c r="H8" s="21">
        <f t="shared" si="6"/>
        <v>14.3463134765625</v>
      </c>
      <c r="I8" s="26">
        <f t="shared" si="3"/>
        <v>70.588235294117652</v>
      </c>
    </row>
    <row r="9" spans="1:9" s="1" customFormat="1" x14ac:dyDescent="0.35">
      <c r="A9" s="13">
        <v>17</v>
      </c>
      <c r="B9" s="15">
        <f t="shared" si="4"/>
        <v>11</v>
      </c>
      <c r="C9" s="15">
        <f t="shared" si="5"/>
        <v>6</v>
      </c>
      <c r="D9" s="15">
        <f t="shared" si="0"/>
        <v>131072</v>
      </c>
      <c r="E9" s="15">
        <f t="shared" si="1"/>
        <v>12376</v>
      </c>
      <c r="F9" s="19">
        <f t="shared" si="2"/>
        <v>9.442138671875</v>
      </c>
      <c r="G9" s="22" t="s">
        <v>18</v>
      </c>
      <c r="H9" s="25">
        <f t="shared" si="6"/>
        <v>33.2305908203125</v>
      </c>
      <c r="I9" s="26">
        <f t="shared" si="3"/>
        <v>64.705882352941174</v>
      </c>
    </row>
    <row r="10" spans="1:9" x14ac:dyDescent="0.35">
      <c r="A10" s="13">
        <v>17</v>
      </c>
      <c r="B10" s="14">
        <f t="shared" si="4"/>
        <v>10</v>
      </c>
      <c r="C10" s="14">
        <f t="shared" si="5"/>
        <v>7</v>
      </c>
      <c r="D10" s="14">
        <f t="shared" si="0"/>
        <v>131072</v>
      </c>
      <c r="E10" s="14">
        <f t="shared" si="1"/>
        <v>19448</v>
      </c>
      <c r="F10" s="18">
        <f t="shared" si="2"/>
        <v>14.837646484375</v>
      </c>
      <c r="G10" s="24" t="s">
        <v>19</v>
      </c>
      <c r="H10" s="21">
        <f t="shared" si="6"/>
        <v>62.9058837890625</v>
      </c>
      <c r="I10" s="26">
        <f t="shared" si="3"/>
        <v>58.82352941176471</v>
      </c>
    </row>
    <row r="11" spans="1:9" s="2" customFormat="1" x14ac:dyDescent="0.35">
      <c r="A11" s="13">
        <v>17</v>
      </c>
      <c r="B11" s="16">
        <f t="shared" si="4"/>
        <v>9</v>
      </c>
      <c r="C11" s="16">
        <f t="shared" si="5"/>
        <v>8</v>
      </c>
      <c r="D11" s="16">
        <f t="shared" si="0"/>
        <v>131072</v>
      </c>
      <c r="E11" s="16">
        <f t="shared" si="1"/>
        <v>24310</v>
      </c>
      <c r="F11" s="20">
        <f t="shared" si="2"/>
        <v>18.54705810546875</v>
      </c>
      <c r="G11" s="23" t="s">
        <v>32</v>
      </c>
      <c r="H11" s="25">
        <f>H10+F11*2</f>
        <v>100</v>
      </c>
      <c r="I11" s="27">
        <f t="shared" si="3"/>
        <v>52.941176470588239</v>
      </c>
    </row>
    <row r="35" s="1" customFormat="1" x14ac:dyDescent="0.35"/>
    <row r="67" s="1" customFormat="1" x14ac:dyDescent="0.35"/>
  </sheetData>
  <mergeCells count="3">
    <mergeCell ref="B1:B2"/>
    <mergeCell ref="C1:C2"/>
    <mergeCell ref="G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 (2)</vt:lpstr>
      <vt:lpstr>Лист1</vt:lpstr>
      <vt:lpstr>подтверждение серии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2020-12-17T13:00:52Z</dcterms:modified>
</cp:coreProperties>
</file>